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activeTab="3"/>
  </bookViews>
  <sheets>
    <sheet name="Gráfico1" sheetId="1" r:id="rId1"/>
    <sheet name="Gráfico2" sheetId="2" r:id="rId2"/>
    <sheet name="Gráfico3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<sst xmlns="http://schemas.openxmlformats.org/spreadsheetml/2006/main" count="20" uniqueCount="20">
  <si>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</si>
  <si>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</si>
  <si>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</si>
  <si>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</si>
  <si>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</si>
  <si>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</si>
  <si>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</si>
  <si>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</si>
  <si>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</si>
  <si>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</si>
  <si>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</si>
  <si>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</si>
  <si>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</si>
  <si>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</si>
  <si>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LA POSITIVA</t>
  </si>
  <si>
    <t>Total Recaudado</t>
  </si>
  <si>
    <t>SULAMERICA</t>
  </si>
  <si>
    <t>GENERALI PERÚ</t>
  </si>
  <si>
    <t>Total Aportes Aseguradoras</t>
  </si>
  <si>
    <t>CUADRO DE RECAUDACIÓN DEL FONDO DE COMPENSACION DEL SOAT - 2004</t>
  </si>
</sst>
</file>

<file path=xl/styles.xml><?xml version="1.0" encoding="utf-8"?>
<styleSheet xmlns="http://schemas.openxmlformats.org/spreadsheetml/2006/main">
  <numFmts count="2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71" fontId="1" fillId="2" borderId="5" xfId="17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4" fontId="0" fillId="6" borderId="7" xfId="0" applyNumberFormat="1" applyFill="1" applyBorder="1" applyAlignment="1">
      <alignment horizontal="right" vertical="center" wrapText="1"/>
    </xf>
    <xf numFmtId="171" fontId="1" fillId="2" borderId="8" xfId="17" applyFont="1" applyFill="1" applyBorder="1" applyAlignment="1">
      <alignment horizontal="right" vertical="center" wrapText="1"/>
    </xf>
    <xf numFmtId="4" fontId="0" fillId="6" borderId="9" xfId="0" applyNumberForma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4" fontId="0" fillId="4" borderId="10" xfId="0" applyNumberFormat="1" applyFill="1" applyBorder="1" applyAlignment="1">
      <alignment horizontal="right" vertical="center" wrapText="1"/>
    </xf>
    <xf numFmtId="4" fontId="0" fillId="6" borderId="11" xfId="0" applyNumberFormat="1" applyFill="1" applyBorder="1" applyAlignment="1">
      <alignment horizontal="right" vertical="center" wrapText="1"/>
    </xf>
    <xf numFmtId="171" fontId="1" fillId="2" borderId="12" xfId="17" applyFont="1" applyFill="1" applyBorder="1" applyAlignment="1">
      <alignment horizontal="right" vertical="center" wrapText="1"/>
    </xf>
    <xf numFmtId="171" fontId="1" fillId="2" borderId="13" xfId="17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4" borderId="1" xfId="0" applyNumberFormat="1" applyFont="1" applyFill="1" applyBorder="1" applyAlignment="1">
      <alignment horizontal="right" vertical="center" wrapText="1"/>
    </xf>
    <xf numFmtId="4" fontId="0" fillId="4" borderId="14" xfId="0" applyNumberFormat="1" applyFont="1" applyFill="1" applyBorder="1" applyAlignment="1">
      <alignment horizontal="right" vertical="center" wrapText="1"/>
    </xf>
    <xf numFmtId="4" fontId="0" fillId="4" borderId="10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"/>
          <c:y val="0.0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7075"/>
          <c:w val="0.63225"/>
          <c:h val="0.36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Hoja1!$B$4:$H$4</c:f>
              <c:strCache>
                <c:ptCount val="7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  <c:pt idx="5">
                  <c:v>SULAMERICA</c:v>
                </c:pt>
                <c:pt idx="6">
                  <c:v>GENERALI PERÚ</c:v>
                </c:pt>
              </c:strCache>
            </c:strRef>
          </c:cat>
          <c:val>
            <c:numRef>
              <c:f>Hoja1!$B$10:$H$10</c:f>
              <c:numCache>
                <c:ptCount val="7"/>
                <c:pt idx="0">
                  <c:v>290279.4</c:v>
                </c:pt>
                <c:pt idx="1">
                  <c:v>55185.5</c:v>
                </c:pt>
                <c:pt idx="2">
                  <c:v>67102.51999999999</c:v>
                </c:pt>
                <c:pt idx="3">
                  <c:v>41374.71000000001</c:v>
                </c:pt>
                <c:pt idx="4">
                  <c:v>221801.47000000003</c:v>
                </c:pt>
                <c:pt idx="5">
                  <c:v>71200.46</c:v>
                </c:pt>
                <c:pt idx="6">
                  <c:v>59064.3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43"/>
          <c:w val="0.16025"/>
          <c:h val="0.23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POR TIPO DE INGRESO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5"/>
          <c:y val="0.1725"/>
          <c:w val="0.613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tx>
            <c:v>MONTOS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(Hoja1!$I$4,Hoja1!$J$4,Hoja1!$K$4)</c:f>
              <c:strCache>
                <c:ptCount val="3"/>
                <c:pt idx="0">
                  <c:v>Total Aportes Aseguradoras</c:v>
                </c:pt>
                <c:pt idx="1">
                  <c:v>CONVENIO FONDO - SAT</c:v>
                </c:pt>
                <c:pt idx="2">
                  <c:v>Indemnización por Muerte no Cobrada</c:v>
                </c:pt>
              </c:strCache>
            </c:strRef>
          </c:cat>
          <c:val>
            <c:numRef>
              <c:f>(Hoja1!$I$10,Hoja1!$J$10,Hoja1!$K$10)</c:f>
              <c:numCache>
                <c:ptCount val="3"/>
                <c:pt idx="0">
                  <c:v>806008.36</c:v>
                </c:pt>
                <c:pt idx="1">
                  <c:v>501801.30000000005</c:v>
                </c:pt>
                <c:pt idx="2">
                  <c:v>0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TIPO DE INGRESOS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031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11775"/>
          <c:w val="0.7035"/>
          <c:h val="0.74775"/>
        </c:manualLayout>
      </c:layout>
      <c:barChart>
        <c:barDir val="bar"/>
        <c:grouping val="clustered"/>
        <c:varyColors val="0"/>
        <c:ser>
          <c:idx val="0"/>
          <c:order val="0"/>
          <c:tx>
            <c:v>MONTOS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Hoja1!$A$5:$A$9</c:f>
              <c:strCache>
                <c:ptCount val="5"/>
                <c:pt idx="0">
                  <c:v>AGOSTO</c:v>
                </c:pt>
                <c:pt idx="1">
                  <c:v>SETIEMBRE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</c:strCache>
            </c:strRef>
          </c:cat>
          <c:val>
            <c:numRef>
              <c:f>Hoja1!$L$5:$L$9</c:f>
              <c:numCache>
                <c:ptCount val="5"/>
                <c:pt idx="0">
                  <c:v>110831.4</c:v>
                </c:pt>
                <c:pt idx="1">
                  <c:v>152635.68</c:v>
                </c:pt>
                <c:pt idx="2">
                  <c:v>213771.43000000002</c:v>
                </c:pt>
                <c:pt idx="3">
                  <c:v>602014.4</c:v>
                </c:pt>
                <c:pt idx="4">
                  <c:v>228556.75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0424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C1">
      <selection activeCell="H12" sqref="H12"/>
    </sheetView>
  </sheetViews>
  <sheetFormatPr defaultColWidth="11.421875" defaultRowHeight="12.75"/>
  <cols>
    <col min="1" max="1" width="20.8515625" style="0" customWidth="1"/>
    <col min="2" max="8" width="12.7109375" style="0" customWidth="1"/>
    <col min="9" max="9" width="15.140625" style="0" customWidth="1"/>
    <col min="10" max="10" width="12.7109375" style="0" customWidth="1"/>
    <col min="11" max="12" width="13.140625" style="0" customWidth="1"/>
  </cols>
  <sheetData>
    <row r="1" spans="1:13" ht="18.75" thickBo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2"/>
    </row>
    <row r="2" spans="1:12" ht="13.5" thickBo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3.5" thickBot="1">
      <c r="A3" s="26"/>
      <c r="B3" s="27"/>
      <c r="C3" s="6"/>
      <c r="D3" s="6"/>
      <c r="E3" s="6"/>
      <c r="F3" s="6"/>
      <c r="G3" s="6"/>
      <c r="H3" s="6"/>
      <c r="I3" s="6"/>
      <c r="J3" s="6"/>
      <c r="K3" s="7"/>
      <c r="L3" s="8"/>
    </row>
    <row r="4" spans="1:12" ht="39.75" customHeight="1">
      <c r="A4" s="9" t="s">
        <v>9</v>
      </c>
      <c r="B4" s="2" t="s">
        <v>14</v>
      </c>
      <c r="C4" s="2" t="s">
        <v>12</v>
      </c>
      <c r="D4" s="21" t="s">
        <v>6</v>
      </c>
      <c r="E4" s="2" t="s">
        <v>10</v>
      </c>
      <c r="F4" s="21" t="s">
        <v>11</v>
      </c>
      <c r="G4" s="21" t="s">
        <v>16</v>
      </c>
      <c r="H4" s="21" t="s">
        <v>17</v>
      </c>
      <c r="I4" s="3" t="s">
        <v>18</v>
      </c>
      <c r="J4" s="16" t="s">
        <v>7</v>
      </c>
      <c r="K4" s="5" t="s">
        <v>13</v>
      </c>
      <c r="L4" s="3" t="s">
        <v>15</v>
      </c>
    </row>
    <row r="5" spans="1:12" ht="39.75" customHeight="1">
      <c r="A5" s="10" t="s">
        <v>1</v>
      </c>
      <c r="B5" s="23">
        <v>53527.66</v>
      </c>
      <c r="C5" s="23">
        <v>13568.71</v>
      </c>
      <c r="D5" s="23">
        <v>6515.71</v>
      </c>
      <c r="E5" s="23">
        <v>13155.81</v>
      </c>
      <c r="F5" s="23">
        <v>0</v>
      </c>
      <c r="G5" s="23">
        <v>14246.22</v>
      </c>
      <c r="H5" s="24">
        <v>9817.29</v>
      </c>
      <c r="I5" s="19">
        <f>SUM(B5:H5)</f>
        <v>110831.4</v>
      </c>
      <c r="J5" s="17">
        <v>0</v>
      </c>
      <c r="K5" s="4">
        <v>0</v>
      </c>
      <c r="L5" s="11">
        <f aca="true" t="shared" si="0" ref="L5:L10">I5+J5+K5</f>
        <v>110831.4</v>
      </c>
    </row>
    <row r="6" spans="1:12" ht="39.75" customHeight="1">
      <c r="A6" s="10" t="s">
        <v>2</v>
      </c>
      <c r="B6" s="23">
        <v>54849.19</v>
      </c>
      <c r="C6" s="23">
        <v>11470.96</v>
      </c>
      <c r="D6" s="23">
        <v>9749.15</v>
      </c>
      <c r="E6" s="23">
        <v>8563.85</v>
      </c>
      <c r="F6" s="23">
        <f>38529.35</f>
        <v>38529.35</v>
      </c>
      <c r="G6" s="23">
        <v>15247.04</v>
      </c>
      <c r="H6" s="24">
        <v>14226.14</v>
      </c>
      <c r="I6" s="19">
        <f>SUM(B6:H6)</f>
        <v>152635.68</v>
      </c>
      <c r="J6" s="17">
        <v>0</v>
      </c>
      <c r="K6" s="4">
        <v>0</v>
      </c>
      <c r="L6" s="11">
        <f t="shared" si="0"/>
        <v>152635.68</v>
      </c>
    </row>
    <row r="7" spans="1:12" ht="39.75" customHeight="1">
      <c r="A7" s="10" t="s">
        <v>3</v>
      </c>
      <c r="B7" s="23">
        <v>57196.22</v>
      </c>
      <c r="C7" s="23">
        <v>14291.9</v>
      </c>
      <c r="D7" s="23">
        <v>13076.65</v>
      </c>
      <c r="E7" s="23">
        <v>7094.22</v>
      </c>
      <c r="F7" s="23">
        <f>46324.83+44708.65</f>
        <v>91033.48000000001</v>
      </c>
      <c r="G7" s="23">
        <v>17545.7</v>
      </c>
      <c r="H7" s="24">
        <v>13533.26</v>
      </c>
      <c r="I7" s="19">
        <f>SUM(B7:H7)</f>
        <v>213771.43000000002</v>
      </c>
      <c r="J7" s="17">
        <v>0</v>
      </c>
      <c r="K7" s="4">
        <v>0</v>
      </c>
      <c r="L7" s="11">
        <f t="shared" si="0"/>
        <v>213771.43000000002</v>
      </c>
    </row>
    <row r="8" spans="1:12" ht="39.75" customHeight="1">
      <c r="A8" s="10" t="s">
        <v>4</v>
      </c>
      <c r="B8" s="23">
        <v>67937.67</v>
      </c>
      <c r="C8" s="23">
        <v>9188.13</v>
      </c>
      <c r="D8" s="23">
        <v>23016.05</v>
      </c>
      <c r="E8" s="23">
        <v>7021.89</v>
      </c>
      <c r="F8" s="23">
        <v>50291.14</v>
      </c>
      <c r="G8" s="23">
        <v>14298.85</v>
      </c>
      <c r="H8" s="24">
        <f>12955.77+2</f>
        <v>12957.77</v>
      </c>
      <c r="I8" s="19">
        <f>SUM(B8:H8)</f>
        <v>184711.5</v>
      </c>
      <c r="J8" s="25">
        <f>19115.6+330547.7+67639.6</f>
        <v>417302.9</v>
      </c>
      <c r="K8" s="4">
        <v>0</v>
      </c>
      <c r="L8" s="11">
        <f t="shared" si="0"/>
        <v>602014.4</v>
      </c>
    </row>
    <row r="9" spans="1:12" ht="39.75" customHeight="1">
      <c r="A9" s="10" t="s">
        <v>5</v>
      </c>
      <c r="B9" s="23">
        <v>56768.66</v>
      </c>
      <c r="C9" s="23">
        <v>6665.8</v>
      </c>
      <c r="D9" s="23">
        <v>14744.96</v>
      </c>
      <c r="E9" s="23">
        <v>5538.94</v>
      </c>
      <c r="F9" s="23">
        <v>41947.5</v>
      </c>
      <c r="G9" s="23">
        <v>9862.65</v>
      </c>
      <c r="H9" s="24">
        <v>8529.84</v>
      </c>
      <c r="I9" s="19">
        <f>SUM(B9:H9)</f>
        <v>144058.35</v>
      </c>
      <c r="J9" s="25">
        <f>6317.5+39051.6+2285.5+2231.6+34612.2</f>
        <v>84498.4</v>
      </c>
      <c r="K9" s="4">
        <v>0</v>
      </c>
      <c r="L9" s="11">
        <f t="shared" si="0"/>
        <v>228556.75</v>
      </c>
    </row>
    <row r="10" spans="1:12" ht="39.75" customHeight="1" thickBot="1">
      <c r="A10" s="12" t="s">
        <v>8</v>
      </c>
      <c r="B10" s="13">
        <f aca="true" t="shared" si="1" ref="B10:K10">SUM(B5:B9)</f>
        <v>290279.4</v>
      </c>
      <c r="C10" s="13">
        <f t="shared" si="1"/>
        <v>55185.5</v>
      </c>
      <c r="D10" s="13">
        <f t="shared" si="1"/>
        <v>67102.51999999999</v>
      </c>
      <c r="E10" s="13">
        <f t="shared" si="1"/>
        <v>41374.71000000001</v>
      </c>
      <c r="F10" s="13">
        <f t="shared" si="1"/>
        <v>221801.47000000003</v>
      </c>
      <c r="G10" s="13">
        <f t="shared" si="1"/>
        <v>71200.46</v>
      </c>
      <c r="H10" s="15">
        <f t="shared" si="1"/>
        <v>59064.3</v>
      </c>
      <c r="I10" s="20">
        <f t="shared" si="1"/>
        <v>806008.36</v>
      </c>
      <c r="J10" s="18">
        <f t="shared" si="1"/>
        <v>501801.30000000005</v>
      </c>
      <c r="K10" s="13">
        <f t="shared" si="1"/>
        <v>0</v>
      </c>
      <c r="L10" s="14">
        <f t="shared" si="0"/>
        <v>1307809.6600000001</v>
      </c>
    </row>
    <row r="11" spans="1:10" ht="39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9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9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9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9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9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9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9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9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3">
    <mergeCell ref="A3:B3"/>
    <mergeCell ref="A1:L1"/>
    <mergeCell ref="A2:L2"/>
  </mergeCells>
  <printOptions horizontalCentered="1"/>
  <pageMargins left="0.3937007874015748" right="0.1968503937007874" top="0.85" bottom="0.35433070866141736" header="0" footer="7.45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2009-09-01T17:15:51Z</cp:lastPrinted>
  <dcterms:created xsi:type="dcterms:W3CDTF">2004-08-27T14:51:49Z</dcterms:created>
  <dcterms:modified xsi:type="dcterms:W3CDTF">2009-09-14T22:51:50Z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-1058603579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